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3395" windowHeight="12345"/>
  </bookViews>
  <sheets>
    <sheet name="sub-est2019_all" sheetId="1" r:id="rId1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2" i="1"/>
  <c r="G51" i="1"/>
  <c r="E51" i="1"/>
  <c r="G56" i="1"/>
  <c r="G54" i="1"/>
  <c r="F51" i="1"/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</calcChain>
</file>

<file path=xl/sharedStrings.xml><?xml version="1.0" encoding="utf-8"?>
<sst xmlns="http://schemas.openxmlformats.org/spreadsheetml/2006/main" count="158" uniqueCount="61">
  <si>
    <t>Riverside city</t>
  </si>
  <si>
    <t>Santa Cruz County</t>
  </si>
  <si>
    <t>Anaheim city</t>
  </si>
  <si>
    <t>Bakersfield city</t>
  </si>
  <si>
    <t>Chula Vista city</t>
  </si>
  <si>
    <t>Fontana city</t>
  </si>
  <si>
    <t>Fremont city</t>
  </si>
  <si>
    <t>Fresno city</t>
  </si>
  <si>
    <t>Irvine city</t>
  </si>
  <si>
    <t>Long Beach city</t>
  </si>
  <si>
    <t>Los Angeles city</t>
  </si>
  <si>
    <t>Modesto city</t>
  </si>
  <si>
    <t>Moreno Valley city</t>
  </si>
  <si>
    <t>Oakland city</t>
  </si>
  <si>
    <t>Oxnard city</t>
  </si>
  <si>
    <t>Sacramento city</t>
  </si>
  <si>
    <t>San Bernardino city</t>
  </si>
  <si>
    <t>San Diego city</t>
  </si>
  <si>
    <t>San Jose city</t>
  </si>
  <si>
    <t>Santa Ana city</t>
  </si>
  <si>
    <t>Santa Clarita city</t>
  </si>
  <si>
    <t>Stockton city</t>
  </si>
  <si>
    <t>Alameda County</t>
  </si>
  <si>
    <t>Butte County</t>
  </si>
  <si>
    <t>Contra Costa County</t>
  </si>
  <si>
    <t>Fresno County</t>
  </si>
  <si>
    <t>Kern County</t>
  </si>
  <si>
    <t>Los Angeles County</t>
  </si>
  <si>
    <t>Marin County</t>
  </si>
  <si>
    <t>Merced County</t>
  </si>
  <si>
    <t>Monterey County</t>
  </si>
  <si>
    <t>Orange County</t>
  </si>
  <si>
    <t>Placer County</t>
  </si>
  <si>
    <t>Riverside County</t>
  </si>
  <si>
    <t>Sacramento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</si>
  <si>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</si>
  <si>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</si>
  <si>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</si>
  <si>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</si>
  <si>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</si>
  <si>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</si>
  <si>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</si>
  <si>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</si>
  <si>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Solano County</t>
  </si>
  <si>
    <t>Sonoma County</t>
  </si>
  <si>
    <t>Stanislaus County</t>
  </si>
  <si>
    <t>Tulare County</t>
  </si>
  <si>
    <t>Ventura County</t>
  </si>
  <si>
    <t>Yolo County</t>
  </si>
  <si>
    <t>Entity</t>
  </si>
  <si>
    <t>County</t>
  </si>
  <si>
    <t>2019 Pop</t>
  </si>
  <si>
    <t>City</t>
  </si>
  <si>
    <t>Adjusted (minus cities)</t>
  </si>
  <si>
    <t>Type</t>
  </si>
  <si>
    <t>Direct Federal Allocation Estimate</t>
  </si>
  <si>
    <t>Eligible State Block Grant Allocation Estimate</t>
  </si>
  <si>
    <t>Eligible Admin Expenditures</t>
  </si>
  <si>
    <t>$150 m set-aside (30 small counties)</t>
  </si>
  <si>
    <t>State Allocation from US Treasury</t>
  </si>
  <si>
    <t>Eligible for large juris. Block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</si>
</sst>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165" fontId="0" fillId="0" borderId="0" xfId="2" applyNumberFormat="1" applyFont="1"/>
    <xf numFmtId="165" fontId="0" fillId="0" borderId="0" xfId="0" applyNumberFormat="1"/>
    <xf numFmtId="0" fontId="0" fillId="0" borderId="0" xfId="0" applyAlignment="1">
      <alignment horizontal="left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E56" sqref="E56"/>
    </sheetView>
  </sheetViews>
  <sheetFormatPr defaultRowHeight="15" x14ac:dyDescent="0.25"/>
  <cols>
    <col min="1" max="1" width="21.85546875" bestFit="1" customWidth="1"/>
    <col min="2" max="2" width="7.28515625" bestFit="1" customWidth="1"/>
    <col min="3" max="3" width="21.85546875" bestFit="1" customWidth="1"/>
    <col min="4" max="4" width="11.5703125" bestFit="1" customWidth="1"/>
    <col min="5" max="5" width="13.140625" bestFit="1" customWidth="1"/>
    <col min="6" max="6" width="20" customWidth="1"/>
    <col min="7" max="7" width="19.7109375" customWidth="1"/>
  </cols>
  <sheetData>
    <row r="1" spans="1:7" ht="45" x14ac:dyDescent="0.25">
      <c r="A1" s="3" t="s">
        <v>49</v>
      </c>
      <c r="B1" s="3" t="s">
        <v>54</v>
      </c>
      <c r="C1" s="3" t="s">
        <v>50</v>
      </c>
      <c r="D1" s="3" t="s">
        <v>51</v>
      </c>
      <c r="E1" s="4" t="s">
        <v>53</v>
      </c>
      <c r="F1" s="4" t="s">
        <v>55</v>
      </c>
      <c r="G1" s="4" t="s">
        <v>56</v>
      </c>
    </row>
    <row r="2" spans="1:7" x14ac:dyDescent="0.25">
      <c r="A2" t="s">
        <v>22</v>
      </c>
      <c r="B2" t="s">
        <v>50</v>
      </c>
      <c r="C2" t="s">
        <v>22</v>
      </c>
      <c r="D2" s="1">
        <v>1671329</v>
      </c>
      <c r="E2" s="2">
        <v>997188</v>
      </c>
      <c r="F2" s="5">
        <f>29.952756654551*E2</f>
        <v>29868529.502838403</v>
      </c>
      <c r="G2" s="5">
        <f>(E2/E$51)*G$51</f>
        <v>31918034.773576766</v>
      </c>
    </row>
    <row r="3" spans="1:7" x14ac:dyDescent="0.25">
      <c r="A3" t="s">
        <v>6</v>
      </c>
      <c r="B3" t="s">
        <v>52</v>
      </c>
      <c r="C3" t="s">
        <v>22</v>
      </c>
      <c r="D3" s="1">
        <v>241110</v>
      </c>
      <c r="E3" s="2">
        <v>241110</v>
      </c>
      <c r="F3" s="5">
        <f t="shared" ref="F3:F50" si="0">29.952756654551*E3</f>
        <v>7221909.1569787916</v>
      </c>
      <c r="G3" s="5">
        <f t="shared" ref="G3:G50" si="1">(E3/E$51)*G$51</f>
        <v>7717458.8585673859</v>
      </c>
    </row>
    <row r="4" spans="1:7" x14ac:dyDescent="0.25">
      <c r="A4" t="s">
        <v>13</v>
      </c>
      <c r="B4" t="s">
        <v>52</v>
      </c>
      <c r="C4" t="s">
        <v>22</v>
      </c>
      <c r="D4" s="1">
        <v>433031</v>
      </c>
      <c r="E4" s="2">
        <v>433031</v>
      </c>
      <c r="F4" s="5">
        <f t="shared" si="0"/>
        <v>12970472.166876873</v>
      </c>
      <c r="G4" s="5">
        <f t="shared" si="1"/>
        <v>13860474.169401076</v>
      </c>
    </row>
    <row r="5" spans="1:7" x14ac:dyDescent="0.25">
      <c r="A5" t="s">
        <v>23</v>
      </c>
      <c r="B5" t="s">
        <v>50</v>
      </c>
      <c r="C5" t="s">
        <v>23</v>
      </c>
      <c r="D5" s="1">
        <v>219186</v>
      </c>
      <c r="E5" s="1">
        <v>219186</v>
      </c>
      <c r="F5" s="5">
        <f t="shared" si="0"/>
        <v>6565224.920084415</v>
      </c>
      <c r="G5" s="5">
        <f t="shared" si="1"/>
        <v>7015714.5592217287</v>
      </c>
    </row>
    <row r="6" spans="1:7" x14ac:dyDescent="0.25">
      <c r="A6" t="s">
        <v>24</v>
      </c>
      <c r="B6" t="s">
        <v>50</v>
      </c>
      <c r="C6" t="s">
        <v>24</v>
      </c>
      <c r="D6" s="1">
        <v>1153526</v>
      </c>
      <c r="E6" s="1">
        <v>1153526</v>
      </c>
      <c r="F6" s="5">
        <f t="shared" si="0"/>
        <v>34551283.572697595</v>
      </c>
      <c r="G6" s="5">
        <f t="shared" si="1"/>
        <v>36922107.947774053</v>
      </c>
    </row>
    <row r="7" spans="1:7" x14ac:dyDescent="0.25">
      <c r="A7" t="s">
        <v>25</v>
      </c>
      <c r="B7" t="s">
        <v>50</v>
      </c>
      <c r="C7" t="s">
        <v>25</v>
      </c>
      <c r="D7" s="1">
        <v>999101</v>
      </c>
      <c r="E7" s="2">
        <v>467525</v>
      </c>
      <c r="F7" s="5">
        <f t="shared" si="0"/>
        <v>14003662.554918956</v>
      </c>
      <c r="G7" s="5">
        <f t="shared" si="1"/>
        <v>14964559.548968175</v>
      </c>
    </row>
    <row r="8" spans="1:7" x14ac:dyDescent="0.25">
      <c r="A8" t="s">
        <v>7</v>
      </c>
      <c r="B8" t="s">
        <v>52</v>
      </c>
      <c r="C8" t="s">
        <v>25</v>
      </c>
      <c r="D8" s="1">
        <v>531576</v>
      </c>
      <c r="E8" s="1">
        <v>531576</v>
      </c>
      <c r="F8" s="5">
        <f t="shared" si="0"/>
        <v>15922166.571399601</v>
      </c>
      <c r="G8" s="5">
        <f t="shared" si="1"/>
        <v>17014706.60777992</v>
      </c>
    </row>
    <row r="9" spans="1:7" x14ac:dyDescent="0.25">
      <c r="A9" t="s">
        <v>26</v>
      </c>
      <c r="B9" t="s">
        <v>50</v>
      </c>
      <c r="C9" t="s">
        <v>26</v>
      </c>
      <c r="D9" s="1">
        <v>900202</v>
      </c>
      <c r="E9" s="2">
        <v>516057</v>
      </c>
      <c r="F9" s="5">
        <f t="shared" si="0"/>
        <v>15457329.740877625</v>
      </c>
      <c r="G9" s="5">
        <f t="shared" si="1"/>
        <v>16517973.813511299</v>
      </c>
    </row>
    <row r="10" spans="1:7" x14ac:dyDescent="0.25">
      <c r="A10" t="s">
        <v>3</v>
      </c>
      <c r="B10" t="s">
        <v>52</v>
      </c>
      <c r="C10" t="s">
        <v>26</v>
      </c>
      <c r="D10" s="1">
        <v>384145</v>
      </c>
      <c r="E10" s="1">
        <v>384145</v>
      </c>
      <c r="F10" s="5">
        <f t="shared" si="0"/>
        <v>11506201.705062494</v>
      </c>
      <c r="G10" s="5">
        <f t="shared" si="1"/>
        <v>12295729.058207326</v>
      </c>
    </row>
    <row r="11" spans="1:7" x14ac:dyDescent="0.25">
      <c r="A11" t="s">
        <v>27</v>
      </c>
      <c r="B11" t="s">
        <v>50</v>
      </c>
      <c r="C11" t="s">
        <v>27</v>
      </c>
      <c r="D11" s="1">
        <v>10039107</v>
      </c>
      <c r="E11" s="2">
        <v>5383924</v>
      </c>
      <c r="F11" s="5">
        <f t="shared" si="0"/>
        <v>161263365.41859683</v>
      </c>
      <c r="G11" s="5">
        <f t="shared" si="1"/>
        <v>172328862.21083137</v>
      </c>
    </row>
    <row r="12" spans="1:7" x14ac:dyDescent="0.25">
      <c r="A12" t="s">
        <v>9</v>
      </c>
      <c r="B12" t="s">
        <v>52</v>
      </c>
      <c r="C12" t="s">
        <v>27</v>
      </c>
      <c r="D12" s="1">
        <v>462628</v>
      </c>
      <c r="E12" s="1">
        <v>462628</v>
      </c>
      <c r="F12" s="5">
        <f t="shared" si="0"/>
        <v>13856983.90558162</v>
      </c>
      <c r="G12" s="5">
        <f t="shared" si="1"/>
        <v>14807816.17030116</v>
      </c>
    </row>
    <row r="13" spans="1:7" x14ac:dyDescent="0.25">
      <c r="A13" t="s">
        <v>10</v>
      </c>
      <c r="B13" t="s">
        <v>52</v>
      </c>
      <c r="C13" t="s">
        <v>27</v>
      </c>
      <c r="D13" s="1">
        <v>3979576</v>
      </c>
      <c r="E13" s="1">
        <v>3979576</v>
      </c>
      <c r="F13" s="5">
        <f t="shared" si="0"/>
        <v>119199271.51629144</v>
      </c>
      <c r="G13" s="5">
        <f t="shared" si="1"/>
        <v>127378433.30654955</v>
      </c>
    </row>
    <row r="14" spans="1:7" x14ac:dyDescent="0.25">
      <c r="A14" t="s">
        <v>20</v>
      </c>
      <c r="B14" t="s">
        <v>52</v>
      </c>
      <c r="C14" t="s">
        <v>27</v>
      </c>
      <c r="D14" s="1">
        <v>212979</v>
      </c>
      <c r="E14" s="1">
        <v>212979</v>
      </c>
      <c r="F14" s="5">
        <f t="shared" si="0"/>
        <v>6379308.1595296171</v>
      </c>
      <c r="G14" s="5">
        <f t="shared" si="1"/>
        <v>6817040.646339112</v>
      </c>
    </row>
    <row r="15" spans="1:7" x14ac:dyDescent="0.25">
      <c r="A15" t="s">
        <v>28</v>
      </c>
      <c r="B15" t="s">
        <v>50</v>
      </c>
      <c r="C15" t="s">
        <v>28</v>
      </c>
      <c r="D15" s="1">
        <v>258826</v>
      </c>
      <c r="E15" s="1">
        <v>258826</v>
      </c>
      <c r="F15" s="5">
        <f t="shared" si="0"/>
        <v>7752552.1938708173</v>
      </c>
      <c r="G15" s="5">
        <f t="shared" si="1"/>
        <v>8284513.3197609475</v>
      </c>
    </row>
    <row r="16" spans="1:7" x14ac:dyDescent="0.25">
      <c r="A16" t="s">
        <v>29</v>
      </c>
      <c r="B16" t="s">
        <v>50</v>
      </c>
      <c r="C16" t="s">
        <v>29</v>
      </c>
      <c r="D16" s="1">
        <v>277680</v>
      </c>
      <c r="E16" s="1">
        <v>277680</v>
      </c>
      <c r="F16" s="5">
        <f t="shared" si="0"/>
        <v>8317281.4678357216</v>
      </c>
      <c r="G16" s="5">
        <f t="shared" si="1"/>
        <v>8887992.9320517257</v>
      </c>
    </row>
    <row r="17" spans="1:7" x14ac:dyDescent="0.25">
      <c r="A17" t="s">
        <v>30</v>
      </c>
      <c r="B17" t="s">
        <v>50</v>
      </c>
      <c r="C17" t="s">
        <v>30</v>
      </c>
      <c r="D17" s="1">
        <v>434061</v>
      </c>
      <c r="E17" s="1">
        <v>434061</v>
      </c>
      <c r="F17" s="5">
        <f t="shared" si="0"/>
        <v>13001323.506231062</v>
      </c>
      <c r="G17" s="5">
        <f t="shared" si="1"/>
        <v>13893442.45202861</v>
      </c>
    </row>
    <row r="18" spans="1:7" x14ac:dyDescent="0.25">
      <c r="A18" t="s">
        <v>31</v>
      </c>
      <c r="B18" t="s">
        <v>50</v>
      </c>
      <c r="C18" t="s">
        <v>31</v>
      </c>
      <c r="D18" s="1">
        <v>3175692</v>
      </c>
      <c r="E18" s="2">
        <v>2205608</v>
      </c>
      <c r="F18" s="5">
        <f t="shared" si="0"/>
        <v>66064039.699330918</v>
      </c>
      <c r="G18" s="5">
        <f t="shared" si="1"/>
        <v>70597192.145191371</v>
      </c>
    </row>
    <row r="19" spans="1:7" x14ac:dyDescent="0.25">
      <c r="A19" t="s">
        <v>2</v>
      </c>
      <c r="B19" t="s">
        <v>52</v>
      </c>
      <c r="C19" t="s">
        <v>31</v>
      </c>
      <c r="D19" s="1">
        <v>350365</v>
      </c>
      <c r="E19" s="1">
        <v>350365</v>
      </c>
      <c r="F19" s="5">
        <f t="shared" si="0"/>
        <v>10494397.585271761</v>
      </c>
      <c r="G19" s="5">
        <f t="shared" si="1"/>
        <v>11214497.420189796</v>
      </c>
    </row>
    <row r="20" spans="1:7" x14ac:dyDescent="0.25">
      <c r="A20" t="s">
        <v>8</v>
      </c>
      <c r="B20" t="s">
        <v>52</v>
      </c>
      <c r="C20" t="s">
        <v>31</v>
      </c>
      <c r="D20" s="1">
        <v>287401</v>
      </c>
      <c r="E20" s="1">
        <v>287401</v>
      </c>
      <c r="F20" s="5">
        <f t="shared" si="0"/>
        <v>8608452.2152746115</v>
      </c>
      <c r="G20" s="5">
        <f t="shared" si="1"/>
        <v>9199143.1023645848</v>
      </c>
    </row>
    <row r="21" spans="1:7" x14ac:dyDescent="0.25">
      <c r="A21" t="s">
        <v>19</v>
      </c>
      <c r="B21" t="s">
        <v>52</v>
      </c>
      <c r="C21" t="s">
        <v>31</v>
      </c>
      <c r="D21" s="1">
        <v>332318</v>
      </c>
      <c r="E21" s="1">
        <v>332318</v>
      </c>
      <c r="F21" s="5">
        <f t="shared" si="0"/>
        <v>9953840.1859270781</v>
      </c>
      <c r="G21" s="5">
        <f t="shared" si="1"/>
        <v>10636848.297297485</v>
      </c>
    </row>
    <row r="22" spans="1:7" x14ac:dyDescent="0.25">
      <c r="A22" t="s">
        <v>32</v>
      </c>
      <c r="B22" t="s">
        <v>50</v>
      </c>
      <c r="C22" t="s">
        <v>32</v>
      </c>
      <c r="D22" s="1">
        <v>398329</v>
      </c>
      <c r="E22" s="1">
        <v>398329</v>
      </c>
      <c r="F22" s="5">
        <f t="shared" si="0"/>
        <v>11931051.605450645</v>
      </c>
      <c r="G22" s="5">
        <f t="shared" si="1"/>
        <v>12749731.117225697</v>
      </c>
    </row>
    <row r="23" spans="1:7" x14ac:dyDescent="0.25">
      <c r="A23" t="s">
        <v>33</v>
      </c>
      <c r="B23" t="s">
        <v>50</v>
      </c>
      <c r="C23" t="s">
        <v>33</v>
      </c>
      <c r="D23" s="1">
        <v>2470546</v>
      </c>
      <c r="E23" s="2">
        <v>1926131</v>
      </c>
      <c r="F23" s="5">
        <f t="shared" si="0"/>
        <v>57692933.127786972</v>
      </c>
      <c r="G23" s="5">
        <f t="shared" si="1"/>
        <v>61651680.762769096</v>
      </c>
    </row>
    <row r="24" spans="1:7" x14ac:dyDescent="0.25">
      <c r="A24" t="s">
        <v>12</v>
      </c>
      <c r="B24" t="s">
        <v>52</v>
      </c>
      <c r="C24" t="s">
        <v>33</v>
      </c>
      <c r="D24" s="1">
        <v>213055</v>
      </c>
      <c r="E24" s="1">
        <v>213055</v>
      </c>
      <c r="F24" s="5">
        <f t="shared" si="0"/>
        <v>6381584.5690353634</v>
      </c>
      <c r="G24" s="5">
        <f t="shared" si="1"/>
        <v>6819473.2574844435</v>
      </c>
    </row>
    <row r="25" spans="1:7" x14ac:dyDescent="0.25">
      <c r="A25" t="s">
        <v>0</v>
      </c>
      <c r="B25" t="s">
        <v>52</v>
      </c>
      <c r="C25" t="s">
        <v>33</v>
      </c>
      <c r="D25" s="1">
        <v>331360</v>
      </c>
      <c r="E25" s="1">
        <v>331360</v>
      </c>
      <c r="F25" s="5">
        <f t="shared" si="0"/>
        <v>9925145.4450520184</v>
      </c>
      <c r="G25" s="5">
        <f t="shared" si="1"/>
        <v>10606184.593649741</v>
      </c>
    </row>
    <row r="26" spans="1:7" x14ac:dyDescent="0.25">
      <c r="A26" t="s">
        <v>34</v>
      </c>
      <c r="B26" t="s">
        <v>50</v>
      </c>
      <c r="C26" t="s">
        <v>34</v>
      </c>
      <c r="D26" s="1">
        <v>1552058</v>
      </c>
      <c r="E26" s="2">
        <v>1038434</v>
      </c>
      <c r="F26" s="5">
        <f t="shared" si="0"/>
        <v>31103960.903812014</v>
      </c>
      <c r="G26" s="5">
        <f t="shared" si="1"/>
        <v>33238238.44858183</v>
      </c>
    </row>
    <row r="27" spans="1:7" x14ac:dyDescent="0.25">
      <c r="A27" t="s">
        <v>15</v>
      </c>
      <c r="B27" t="s">
        <v>52</v>
      </c>
      <c r="C27" t="s">
        <v>34</v>
      </c>
      <c r="D27" s="1">
        <v>513624</v>
      </c>
      <c r="E27" s="1">
        <v>513624</v>
      </c>
      <c r="F27" s="5">
        <f t="shared" si="0"/>
        <v>15384454.683937103</v>
      </c>
      <c r="G27" s="5">
        <f t="shared" si="1"/>
        <v>16440098.248819273</v>
      </c>
    </row>
    <row r="28" spans="1:7" x14ac:dyDescent="0.25">
      <c r="A28" t="s">
        <v>35</v>
      </c>
      <c r="B28" t="s">
        <v>50</v>
      </c>
      <c r="C28" t="s">
        <v>35</v>
      </c>
      <c r="D28" s="1">
        <v>2180085</v>
      </c>
      <c r="E28" s="2">
        <v>1749754</v>
      </c>
      <c r="F28" s="5">
        <f t="shared" si="0"/>
        <v>52409955.767327227</v>
      </c>
      <c r="G28" s="5">
        <f t="shared" si="1"/>
        <v>56006198.447238676</v>
      </c>
    </row>
    <row r="29" spans="1:7" x14ac:dyDescent="0.25">
      <c r="A29" t="s">
        <v>5</v>
      </c>
      <c r="B29" t="s">
        <v>52</v>
      </c>
      <c r="C29" t="s">
        <v>35</v>
      </c>
      <c r="D29" s="1">
        <v>214547</v>
      </c>
      <c r="E29" s="1">
        <v>214547</v>
      </c>
      <c r="F29" s="5">
        <f t="shared" si="0"/>
        <v>6426274.0819639536</v>
      </c>
      <c r="G29" s="5">
        <f t="shared" si="1"/>
        <v>6867229.2552322876</v>
      </c>
    </row>
    <row r="30" spans="1:7" x14ac:dyDescent="0.25">
      <c r="A30" t="s">
        <v>16</v>
      </c>
      <c r="B30" t="s">
        <v>52</v>
      </c>
      <c r="C30" t="s">
        <v>35</v>
      </c>
      <c r="D30" s="1">
        <v>215784</v>
      </c>
      <c r="E30" s="1">
        <v>215784</v>
      </c>
      <c r="F30" s="5">
        <f t="shared" si="0"/>
        <v>6463325.6419456331</v>
      </c>
      <c r="G30" s="5">
        <f t="shared" si="1"/>
        <v>6906823.202426713</v>
      </c>
    </row>
    <row r="31" spans="1:7" x14ac:dyDescent="0.25">
      <c r="A31" t="s">
        <v>36</v>
      </c>
      <c r="B31" t="s">
        <v>50</v>
      </c>
      <c r="C31" t="s">
        <v>36</v>
      </c>
      <c r="D31" s="1">
        <v>3338330</v>
      </c>
      <c r="E31" s="2">
        <v>1639987</v>
      </c>
      <c r="F31" s="5">
        <f t="shared" si="0"/>
        <v>49122131.527627133</v>
      </c>
      <c r="G31" s="5">
        <f t="shared" si="1"/>
        <v>52492771.768426657</v>
      </c>
    </row>
    <row r="32" spans="1:7" x14ac:dyDescent="0.25">
      <c r="A32" t="s">
        <v>4</v>
      </c>
      <c r="B32" t="s">
        <v>52</v>
      </c>
      <c r="C32" t="s">
        <v>36</v>
      </c>
      <c r="D32" s="1">
        <v>274492</v>
      </c>
      <c r="E32" s="1">
        <v>274492</v>
      </c>
      <c r="F32" s="5">
        <f t="shared" si="0"/>
        <v>8221792.0796210133</v>
      </c>
      <c r="G32" s="5">
        <f t="shared" si="1"/>
        <v>8785951.2961133048</v>
      </c>
    </row>
    <row r="33" spans="1:7" x14ac:dyDescent="0.25">
      <c r="A33" t="s">
        <v>17</v>
      </c>
      <c r="B33" t="s">
        <v>52</v>
      </c>
      <c r="C33" t="s">
        <v>36</v>
      </c>
      <c r="D33" s="1">
        <v>1423851</v>
      </c>
      <c r="E33" s="1">
        <v>1423851</v>
      </c>
      <c r="F33" s="5">
        <f t="shared" si="0"/>
        <v>42648262.515339091</v>
      </c>
      <c r="G33" s="5">
        <f t="shared" si="1"/>
        <v>45574681.735432088</v>
      </c>
    </row>
    <row r="34" spans="1:7" x14ac:dyDescent="0.25">
      <c r="A34" t="s">
        <v>37</v>
      </c>
      <c r="B34" t="s">
        <v>50</v>
      </c>
      <c r="C34" t="s">
        <v>37</v>
      </c>
      <c r="D34" s="1">
        <v>881549</v>
      </c>
      <c r="E34" s="1">
        <v>881549</v>
      </c>
      <c r="F34" s="5">
        <f t="shared" si="0"/>
        <v>26404822.676062778</v>
      </c>
      <c r="G34" s="5">
        <f t="shared" si="1"/>
        <v>28216656.875746422</v>
      </c>
    </row>
    <row r="35" spans="1:7" x14ac:dyDescent="0.25">
      <c r="A35" t="s">
        <v>38</v>
      </c>
      <c r="B35" t="s">
        <v>50</v>
      </c>
      <c r="C35" t="s">
        <v>38</v>
      </c>
      <c r="D35" s="1">
        <v>762148</v>
      </c>
      <c r="E35" s="2">
        <v>449451</v>
      </c>
      <c r="F35" s="5">
        <f t="shared" si="0"/>
        <v>13462296.431144601</v>
      </c>
      <c r="G35" s="5">
        <f t="shared" si="1"/>
        <v>14386046.208958441</v>
      </c>
    </row>
    <row r="36" spans="1:7" x14ac:dyDescent="0.25">
      <c r="A36" t="s">
        <v>21</v>
      </c>
      <c r="B36" t="s">
        <v>52</v>
      </c>
      <c r="C36" t="s">
        <v>38</v>
      </c>
      <c r="D36" s="1">
        <v>312697</v>
      </c>
      <c r="E36" s="1">
        <v>312697</v>
      </c>
      <c r="F36" s="5">
        <f t="shared" si="0"/>
        <v>9366137.147608133</v>
      </c>
      <c r="G36" s="5">
        <f t="shared" si="1"/>
        <v>10008818.517263681</v>
      </c>
    </row>
    <row r="37" spans="1:7" x14ac:dyDescent="0.25">
      <c r="A37" t="s">
        <v>39</v>
      </c>
      <c r="B37" t="s">
        <v>50</v>
      </c>
      <c r="C37" t="s">
        <v>39</v>
      </c>
      <c r="D37" s="1">
        <v>283111</v>
      </c>
      <c r="E37" s="1">
        <v>283111</v>
      </c>
      <c r="F37" s="5">
        <f t="shared" si="0"/>
        <v>8479954.8892265875</v>
      </c>
      <c r="G37" s="5">
        <f t="shared" si="1"/>
        <v>9061828.6048188433</v>
      </c>
    </row>
    <row r="38" spans="1:7" x14ac:dyDescent="0.25">
      <c r="A38" t="s">
        <v>40</v>
      </c>
      <c r="B38" t="s">
        <v>50</v>
      </c>
      <c r="C38" t="s">
        <v>40</v>
      </c>
      <c r="D38" s="1">
        <v>766573</v>
      </c>
      <c r="E38" s="1">
        <v>766573</v>
      </c>
      <c r="F38" s="5">
        <f t="shared" si="0"/>
        <v>22960974.526949123</v>
      </c>
      <c r="G38" s="5">
        <f t="shared" si="1"/>
        <v>24536500.309354968</v>
      </c>
    </row>
    <row r="39" spans="1:7" x14ac:dyDescent="0.25">
      <c r="A39" t="s">
        <v>41</v>
      </c>
      <c r="B39" t="s">
        <v>50</v>
      </c>
      <c r="C39" t="s">
        <v>41</v>
      </c>
      <c r="D39" s="1">
        <v>446499</v>
      </c>
      <c r="E39" s="1">
        <v>446499</v>
      </c>
      <c r="F39" s="5">
        <f t="shared" si="0"/>
        <v>13373875.893500367</v>
      </c>
      <c r="G39" s="5">
        <f t="shared" si="1"/>
        <v>14291558.470787106</v>
      </c>
    </row>
    <row r="40" spans="1:7" x14ac:dyDescent="0.25">
      <c r="A40" t="s">
        <v>42</v>
      </c>
      <c r="B40" t="s">
        <v>50</v>
      </c>
      <c r="C40" t="s">
        <v>42</v>
      </c>
      <c r="D40" s="1">
        <v>1927852</v>
      </c>
      <c r="E40" s="2">
        <v>906057</v>
      </c>
      <c r="F40" s="5">
        <f t="shared" si="0"/>
        <v>27138904.836152516</v>
      </c>
      <c r="G40" s="5">
        <f t="shared" si="1"/>
        <v>29001109.954033386</v>
      </c>
    </row>
    <row r="41" spans="1:7" x14ac:dyDescent="0.25">
      <c r="A41" t="s">
        <v>18</v>
      </c>
      <c r="B41" t="s">
        <v>52</v>
      </c>
      <c r="C41" t="s">
        <v>42</v>
      </c>
      <c r="D41" s="1">
        <v>1021795</v>
      </c>
      <c r="E41" s="1">
        <v>1021795</v>
      </c>
      <c r="F41" s="5">
        <f t="shared" si="0"/>
        <v>30605576.985836938</v>
      </c>
      <c r="G41" s="5">
        <f t="shared" si="1"/>
        <v>32705656.647960939</v>
      </c>
    </row>
    <row r="42" spans="1:7" x14ac:dyDescent="0.25">
      <c r="A42" t="s">
        <v>1</v>
      </c>
      <c r="B42" t="s">
        <v>50</v>
      </c>
      <c r="C42" t="s">
        <v>1</v>
      </c>
      <c r="D42" s="1">
        <v>273213</v>
      </c>
      <c r="E42" s="1">
        <v>273213</v>
      </c>
      <c r="F42" s="5">
        <f t="shared" si="0"/>
        <v>8183482.5038598422</v>
      </c>
      <c r="G42" s="5">
        <f t="shared" si="1"/>
        <v>8745013.0111806691</v>
      </c>
    </row>
    <row r="43" spans="1:7" x14ac:dyDescent="0.25">
      <c r="A43" t="s">
        <v>43</v>
      </c>
      <c r="B43" t="s">
        <v>50</v>
      </c>
      <c r="C43" t="s">
        <v>43</v>
      </c>
      <c r="D43" s="1">
        <v>447643</v>
      </c>
      <c r="E43" s="1">
        <v>447643</v>
      </c>
      <c r="F43" s="5">
        <f t="shared" si="0"/>
        <v>13408141.847113173</v>
      </c>
      <c r="G43" s="5">
        <f t="shared" si="1"/>
        <v>14328175.670132637</v>
      </c>
    </row>
    <row r="44" spans="1:7" x14ac:dyDescent="0.25">
      <c r="A44" t="s">
        <v>44</v>
      </c>
      <c r="B44" t="s">
        <v>50</v>
      </c>
      <c r="C44" t="s">
        <v>44</v>
      </c>
      <c r="D44" s="1">
        <v>494336</v>
      </c>
      <c r="E44" s="1">
        <v>494336</v>
      </c>
      <c r="F44" s="5">
        <f t="shared" si="0"/>
        <v>14806725.913584122</v>
      </c>
      <c r="G44" s="5">
        <f t="shared" si="1"/>
        <v>15822727.146566991</v>
      </c>
    </row>
    <row r="45" spans="1:7" x14ac:dyDescent="0.25">
      <c r="A45" t="s">
        <v>45</v>
      </c>
      <c r="B45" t="s">
        <v>50</v>
      </c>
      <c r="C45" t="s">
        <v>45</v>
      </c>
      <c r="D45" s="1">
        <v>550660</v>
      </c>
      <c r="E45" s="2">
        <v>335464</v>
      </c>
      <c r="F45" s="5">
        <f t="shared" si="0"/>
        <v>10048071.558362296</v>
      </c>
      <c r="G45" s="5">
        <f t="shared" si="1"/>
        <v>10737545.595497696</v>
      </c>
    </row>
    <row r="46" spans="1:7" x14ac:dyDescent="0.25">
      <c r="A46" t="s">
        <v>11</v>
      </c>
      <c r="B46" t="s">
        <v>52</v>
      </c>
      <c r="C46" t="s">
        <v>45</v>
      </c>
      <c r="D46" s="1">
        <v>215196</v>
      </c>
      <c r="E46" s="1">
        <v>215196</v>
      </c>
      <c r="F46" s="5">
        <f t="shared" si="0"/>
        <v>6445713.4210327566</v>
      </c>
      <c r="G46" s="5">
        <f t="shared" si="1"/>
        <v>6888002.4740917711</v>
      </c>
    </row>
    <row r="47" spans="1:7" x14ac:dyDescent="0.25">
      <c r="A47" t="s">
        <v>46</v>
      </c>
      <c r="B47" t="s">
        <v>50</v>
      </c>
      <c r="C47" t="s">
        <v>46</v>
      </c>
      <c r="D47" s="1">
        <v>466195</v>
      </c>
      <c r="E47" s="1">
        <v>466195</v>
      </c>
      <c r="F47" s="5">
        <f t="shared" si="0"/>
        <v>13963825.388568403</v>
      </c>
      <c r="G47" s="5">
        <f t="shared" si="1"/>
        <v>14921988.853924857</v>
      </c>
    </row>
    <row r="48" spans="1:7" x14ac:dyDescent="0.25">
      <c r="A48" t="s">
        <v>47</v>
      </c>
      <c r="B48" t="s">
        <v>50</v>
      </c>
      <c r="C48" t="s">
        <v>47</v>
      </c>
      <c r="D48" s="1">
        <v>846006</v>
      </c>
      <c r="E48" s="2">
        <v>637125</v>
      </c>
      <c r="F48" s="5">
        <f t="shared" si="0"/>
        <v>19083650.083530806</v>
      </c>
      <c r="G48" s="5">
        <f t="shared" si="1"/>
        <v>20393123.368025988</v>
      </c>
    </row>
    <row r="49" spans="1:7" x14ac:dyDescent="0.25">
      <c r="A49" t="s">
        <v>14</v>
      </c>
      <c r="B49" t="s">
        <v>52</v>
      </c>
      <c r="C49" t="s">
        <v>47</v>
      </c>
      <c r="D49" s="1">
        <v>208881</v>
      </c>
      <c r="E49" s="1">
        <v>208881</v>
      </c>
      <c r="F49" s="5">
        <f t="shared" si="0"/>
        <v>6256561.7627592674</v>
      </c>
      <c r="G49" s="5">
        <f t="shared" si="1"/>
        <v>6685871.6927394718</v>
      </c>
    </row>
    <row r="50" spans="1:7" x14ac:dyDescent="0.25">
      <c r="A50" t="s">
        <v>48</v>
      </c>
      <c r="B50" t="s">
        <v>50</v>
      </c>
      <c r="C50" t="s">
        <v>48</v>
      </c>
      <c r="D50" s="1">
        <v>220500</v>
      </c>
      <c r="E50" s="1">
        <v>220500</v>
      </c>
      <c r="F50" s="5">
        <f t="shared" si="0"/>
        <v>6604582.8423284953</v>
      </c>
      <c r="G50" s="5">
        <f t="shared" si="1"/>
        <v>7057773.1256028721</v>
      </c>
    </row>
    <row r="51" spans="1:7" x14ac:dyDescent="0.25">
      <c r="E51" s="2">
        <f>SUM(E2:E50)</f>
        <v>37434343</v>
      </c>
      <c r="F51" s="6">
        <f>SUM(F2:F50)</f>
        <v>1121261766.4019945</v>
      </c>
      <c r="G51" s="6">
        <f>G56</f>
        <v>1198200000</v>
      </c>
    </row>
    <row r="53" spans="1:7" x14ac:dyDescent="0.25">
      <c r="E53" s="7" t="s">
        <v>59</v>
      </c>
      <c r="F53" s="7"/>
      <c r="G53" s="6">
        <v>1498000000</v>
      </c>
    </row>
    <row r="54" spans="1:7" x14ac:dyDescent="0.25">
      <c r="E54" s="7" t="s">
        <v>57</v>
      </c>
      <c r="F54" s="7"/>
      <c r="G54" s="6">
        <f>G53*0.1</f>
        <v>149800000</v>
      </c>
    </row>
    <row r="55" spans="1:7" x14ac:dyDescent="0.25">
      <c r="E55" s="7" t="s">
        <v>58</v>
      </c>
      <c r="F55" s="7"/>
      <c r="G55" s="6">
        <v>150000000</v>
      </c>
    </row>
    <row r="56" spans="1:7" x14ac:dyDescent="0.25">
      <c r="E56" t="s">
        <v>60</v>
      </c>
      <c r="G56" s="6">
        <f>G53-G54-G55</f>
        <v>1198200000</v>
      </c>
    </row>
  </sheetData>
  <sortState ref="A1:D50">
    <sortCondition ref="C21"/>
  </sortState>
  <mergeCells count="3">
    <mergeCell ref="E53:F53"/>
    <mergeCell ref="E54:F54"/>
    <mergeCell ref="E55:F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sub-est2019_all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Neill</dc:creator>
  <cp:lastModifiedBy>U1</cp:lastModifiedBy>
  <dcterms:created xsi:type="dcterms:W3CDTF">2021-01-06T17:04:26Z</dcterms:created>
  <dcterms:modified xsi:type="dcterms:W3CDTF">2021-01-28T04:37:30Z</dcterms:modified>
</cp:coreProperties>
</file>