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545" activeTab="0"/>
  </bookViews>
  <sheets>
    <sheet name="FY 2008 estimate" sheetId="1" r:id="rId1"/>
  </sheets>
  <definedNames>
    <definedName name="_xlnm.Print_Area" localSheetId="0">'FY 2008 estimate'!$A$1:$K$57</definedName>
  </definedNames>
  <calcPr fullCalcOnLoad="1"/>
</workbook>
</file>

<file path=xl/sharedStrings.xml><?xml version="1.0" encoding="utf-8"?>
<sst xmlns="http://schemas.openxmlformats.org/spreadsheetml/2006/main" count="62" uniqueCount="57">
  <si>
    <t>COUNTY</t>
  </si>
  <si>
    <t>ALPINE</t>
  </si>
  <si>
    <t>AMADOR</t>
  </si>
  <si>
    <t>BUTTE</t>
  </si>
  <si>
    <t>CALAVERAS</t>
  </si>
  <si>
    <t>COLUSA</t>
  </si>
  <si>
    <t>DEL NORTE</t>
  </si>
  <si>
    <t>ELDORADO</t>
  </si>
  <si>
    <t>FRESNO</t>
  </si>
  <si>
    <t>GLENN</t>
  </si>
  <si>
    <t>HUMBOLDT</t>
  </si>
  <si>
    <t>INYO</t>
  </si>
  <si>
    <t>KERN</t>
  </si>
  <si>
    <t>LAKE</t>
  </si>
  <si>
    <t>LASSEN</t>
  </si>
  <si>
    <t>MADERA</t>
  </si>
  <si>
    <t>MARIPOSA</t>
  </si>
  <si>
    <t>MENDOCINO</t>
  </si>
  <si>
    <t>MODOC</t>
  </si>
  <si>
    <t>MONO</t>
  </si>
  <si>
    <t>MONTEREY</t>
  </si>
  <si>
    <t>NEVADA</t>
  </si>
  <si>
    <t>ORANGE</t>
  </si>
  <si>
    <t>PLACER</t>
  </si>
  <si>
    <t>PLUMAS</t>
  </si>
  <si>
    <t>RIVERSIDE</t>
  </si>
  <si>
    <t>SAN BERNARDINO</t>
  </si>
  <si>
    <t>SAN DIEGO</t>
  </si>
  <si>
    <t>SAN LUIS OBISPO</t>
  </si>
  <si>
    <t>SANTA BARBARA</t>
  </si>
  <si>
    <t>SHASTA</t>
  </si>
  <si>
    <t>SIERRA</t>
  </si>
  <si>
    <t>TEHAMA</t>
  </si>
  <si>
    <t>TULARE</t>
  </si>
  <si>
    <t>TUOLUMNE</t>
  </si>
  <si>
    <t>VENTURA</t>
  </si>
  <si>
    <t>YUBA</t>
  </si>
  <si>
    <t>SUBTOTALS</t>
  </si>
  <si>
    <t>SISKIYOU</t>
  </si>
  <si>
    <t>TRINITY</t>
  </si>
  <si>
    <t>column 1</t>
  </si>
  <si>
    <t>column 2</t>
  </si>
  <si>
    <t>column 3</t>
  </si>
  <si>
    <t>(columns 1 + 2 + 3)</t>
  </si>
  <si>
    <t xml:space="preserve"> </t>
  </si>
  <si>
    <t xml:space="preserve">                                                           25% PAYMENT TO THE STATE OF CALIFORNIA</t>
  </si>
  <si>
    <t>LOS ANGELES</t>
  </si>
  <si>
    <t>TOTAL</t>
  </si>
  <si>
    <t xml:space="preserve"> TITLE I (Schools &amp; Roads)                                 pct          amount</t>
  </si>
  <si>
    <t xml:space="preserve"> TITLE II   (Projects on FS land)                                    pct          amount</t>
  </si>
  <si>
    <t xml:space="preserve">                                                                         FY 2008 TOTAL PAYMENT</t>
  </si>
  <si>
    <t xml:space="preserve"> TITLE III     (County  projects)                     pct          amount</t>
  </si>
  <si>
    <t xml:space="preserve">Total Payment </t>
  </si>
  <si>
    <t>November 2008</t>
  </si>
  <si>
    <t>EARLY ESTIMATE PAYMENT TO THE STATE OF CALIFORNIA UNDER PL 110-343</t>
  </si>
  <si>
    <t xml:space="preserve">Secure Rural Schools Program </t>
  </si>
  <si>
    <t xml:space="preserve">           FY 2008- PAYMENTS BY THE USDA FOREST SERVICE TO THE STATE OF CALIFORNIA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</si>
</sst>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0_);\(#,##0.0000\)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</numFmts>
  <fonts count="8"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2" fillId="0" borderId="1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3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10" fontId="2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9" fontId="1" fillId="0" borderId="8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7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0" fontId="1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3" fillId="0" borderId="1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 vertical="center" wrapText="1"/>
    </xf>
    <xf numFmtId="39" fontId="6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39" fontId="1" fillId="3" borderId="13" xfId="0" applyNumberFormat="1" applyFont="1" applyFill="1" applyBorder="1" applyAlignment="1">
      <alignment horizontal="center"/>
    </xf>
    <xf numFmtId="39" fontId="3" fillId="3" borderId="14" xfId="0" applyNumberFormat="1" applyFont="1" applyFill="1" applyBorder="1" applyAlignment="1">
      <alignment/>
    </xf>
    <xf numFmtId="39" fontId="3" fillId="3" borderId="1" xfId="0" applyNumberFormat="1" applyFont="1" applyFill="1" applyBorder="1" applyAlignment="1">
      <alignment/>
    </xf>
    <xf numFmtId="39" fontId="3" fillId="3" borderId="5" xfId="0" applyNumberFormat="1" applyFont="1" applyFill="1" applyBorder="1" applyAlignment="1">
      <alignment/>
    </xf>
    <xf numFmtId="39" fontId="3" fillId="3" borderId="6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39" fontId="1" fillId="3" borderId="3" xfId="0" applyNumberFormat="1" applyFont="1" applyFill="1" applyBorder="1" applyAlignment="1">
      <alignment/>
    </xf>
    <xf numFmtId="39" fontId="1" fillId="3" borderId="4" xfId="0" applyNumberFormat="1" applyFont="1" applyFill="1" applyBorder="1" applyAlignment="1">
      <alignment/>
    </xf>
    <xf numFmtId="39" fontId="1" fillId="3" borderId="1" xfId="0" applyNumberFormat="1" applyFont="1" applyFill="1" applyBorder="1" applyAlignment="1">
      <alignment/>
    </xf>
    <xf numFmtId="39" fontId="1" fillId="3" borderId="2" xfId="0" applyNumberFormat="1" applyFont="1" applyFill="1" applyBorder="1" applyAlignment="1">
      <alignment/>
    </xf>
    <xf numFmtId="39" fontId="1" fillId="3" borderId="14" xfId="0" applyNumberFormat="1" applyFont="1" applyFill="1" applyBorder="1" applyAlignment="1">
      <alignment/>
    </xf>
    <xf numFmtId="39" fontId="1" fillId="3" borderId="1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/>
    </xf>
    <xf numFmtId="167" fontId="3" fillId="0" borderId="1" xfId="0" applyNumberFormat="1" applyFont="1" applyBorder="1" applyAlignment="1">
      <alignment/>
    </xf>
    <xf numFmtId="169" fontId="3" fillId="0" borderId="14" xfId="15" applyNumberFormat="1" applyFont="1" applyBorder="1" applyAlignment="1">
      <alignment/>
    </xf>
    <xf numFmtId="169" fontId="3" fillId="0" borderId="1" xfId="15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9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Fill="1" applyAlignment="1">
      <alignment/>
    </xf>
    <xf numFmtId="4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39" fontId="1" fillId="0" borderId="9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9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50" zoomScaleNormal="150" workbookViewId="0" topLeftCell="A9">
      <selection activeCell="B54" sqref="B54"/>
    </sheetView>
  </sheetViews>
  <sheetFormatPr defaultColWidth="9.33203125" defaultRowHeight="11.25"/>
  <cols>
    <col min="1" max="1" width="20" style="71" customWidth="1"/>
    <col min="2" max="2" width="16.5" style="42" customWidth="1"/>
    <col min="3" max="3" width="3.16015625" style="3" customWidth="1"/>
    <col min="4" max="4" width="8.66015625" style="5" customWidth="1"/>
    <col min="5" max="5" width="14.5" style="17" customWidth="1"/>
    <col min="6" max="6" width="3.16015625" style="1" customWidth="1"/>
    <col min="7" max="7" width="8.16015625" style="8" customWidth="1"/>
    <col min="8" max="8" width="13.33203125" style="2" customWidth="1"/>
    <col min="9" max="9" width="3.16015625" style="1" customWidth="1"/>
    <col min="10" max="10" width="7.66015625" style="1" customWidth="1"/>
    <col min="11" max="11" width="14.33203125" style="2" customWidth="1"/>
    <col min="12" max="12" width="3.33203125" style="2" customWidth="1"/>
    <col min="13" max="13" width="11.66015625" style="44" hidden="1" customWidth="1"/>
    <col min="14" max="14" width="13.83203125" style="0" hidden="1" customWidth="1"/>
    <col min="15" max="15" width="10.83203125" style="0" bestFit="1" customWidth="1"/>
  </cols>
  <sheetData>
    <row r="1" spans="1:11" ht="12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ht="12" customHeight="1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1" ht="12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ht="12.75" thickBot="1">
      <c r="A4" s="106" t="s">
        <v>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9"/>
    </row>
    <row r="5" spans="1:12" ht="50.25" customHeight="1" thickBot="1">
      <c r="A5" s="27" t="s">
        <v>0</v>
      </c>
      <c r="B5" s="50" t="s">
        <v>52</v>
      </c>
      <c r="C5" s="51"/>
      <c r="D5" s="101" t="s">
        <v>48</v>
      </c>
      <c r="E5" s="102"/>
      <c r="F5" s="52"/>
      <c r="G5" s="101" t="s">
        <v>49</v>
      </c>
      <c r="H5" s="102"/>
      <c r="I5" s="52"/>
      <c r="J5" s="101" t="s">
        <v>51</v>
      </c>
      <c r="K5" s="104"/>
      <c r="L5" s="28"/>
    </row>
    <row r="6" spans="2:13" s="15" customFormat="1" ht="12" customHeight="1" thickBot="1">
      <c r="B6" s="41" t="s">
        <v>43</v>
      </c>
      <c r="C6" s="48"/>
      <c r="D6" s="100" t="s">
        <v>40</v>
      </c>
      <c r="E6" s="103"/>
      <c r="F6" s="49"/>
      <c r="G6" s="105" t="s">
        <v>41</v>
      </c>
      <c r="H6" s="105"/>
      <c r="I6" s="48"/>
      <c r="J6" s="100" t="s">
        <v>42</v>
      </c>
      <c r="K6" s="100"/>
      <c r="L6" s="29"/>
      <c r="M6" s="45"/>
    </row>
    <row r="7" spans="2:13" s="15" customFormat="1" ht="12" customHeight="1" thickBot="1">
      <c r="B7" s="41"/>
      <c r="C7" s="54"/>
      <c r="D7" s="18"/>
      <c r="E7" s="21"/>
      <c r="F7" s="59"/>
      <c r="G7" s="18"/>
      <c r="H7" s="24"/>
      <c r="I7" s="54"/>
      <c r="J7" s="25"/>
      <c r="K7" s="26"/>
      <c r="L7" s="22"/>
      <c r="M7" s="45"/>
    </row>
    <row r="8" spans="1:14" ht="15" customHeight="1">
      <c r="A8" s="66" t="s">
        <v>1</v>
      </c>
      <c r="B8" s="75">
        <v>900509.166</v>
      </c>
      <c r="C8" s="55"/>
      <c r="D8" s="16">
        <v>0.85</v>
      </c>
      <c r="E8" s="78">
        <f>B8*D8</f>
        <v>765432.7910999999</v>
      </c>
      <c r="F8" s="60"/>
      <c r="G8" s="23">
        <v>0.15</v>
      </c>
      <c r="H8" s="78">
        <f aca="true" t="shared" si="0" ref="H8:H22">B8*G8</f>
        <v>135076.3749</v>
      </c>
      <c r="I8" s="64"/>
      <c r="J8" s="9">
        <v>0</v>
      </c>
      <c r="K8" s="83">
        <f aca="true" t="shared" si="1" ref="K8:K39">B8*J8</f>
        <v>0</v>
      </c>
      <c r="L8" s="30"/>
      <c r="M8" s="46">
        <f aca="true" t="shared" si="2" ref="M8:M19">SUM(K8+H8+E8)</f>
        <v>900509.166</v>
      </c>
      <c r="N8" s="31">
        <f>+B8-M8</f>
        <v>0</v>
      </c>
    </row>
    <row r="9" spans="1:14" ht="15" customHeight="1">
      <c r="A9" s="67" t="s">
        <v>2</v>
      </c>
      <c r="B9" s="76">
        <v>592324.965</v>
      </c>
      <c r="C9" s="56"/>
      <c r="D9" s="11">
        <v>0.85</v>
      </c>
      <c r="E9" s="79">
        <f>B9*D9</f>
        <v>503476.22024999995</v>
      </c>
      <c r="F9" s="61"/>
      <c r="G9" s="11">
        <v>0.08</v>
      </c>
      <c r="H9" s="81">
        <f t="shared" si="0"/>
        <v>47385.9972</v>
      </c>
      <c r="I9" s="62"/>
      <c r="J9" s="10">
        <v>0.07</v>
      </c>
      <c r="K9" s="83">
        <f t="shared" si="1"/>
        <v>41462.74755</v>
      </c>
      <c r="L9" s="30"/>
      <c r="M9" s="46">
        <f t="shared" si="2"/>
        <v>592324.965</v>
      </c>
      <c r="N9" s="31">
        <f aca="true" t="shared" si="3" ref="N9:N39">+B9-M9</f>
        <v>0</v>
      </c>
    </row>
    <row r="10" spans="1:14" ht="15" customHeight="1">
      <c r="A10" s="67" t="s">
        <v>3</v>
      </c>
      <c r="B10" s="76">
        <v>832564.5750000001</v>
      </c>
      <c r="C10" s="56"/>
      <c r="D10" s="11">
        <v>0.8</v>
      </c>
      <c r="E10" s="79">
        <f>B10*D10</f>
        <v>666051.6600000001</v>
      </c>
      <c r="F10" s="61"/>
      <c r="G10" s="11">
        <v>0.13</v>
      </c>
      <c r="H10" s="79">
        <f t="shared" si="0"/>
        <v>108233.39475</v>
      </c>
      <c r="I10" s="62"/>
      <c r="J10" s="10">
        <v>0.07</v>
      </c>
      <c r="K10" s="83">
        <f t="shared" si="1"/>
        <v>58279.52025000001</v>
      </c>
      <c r="L10" s="30"/>
      <c r="M10" s="46">
        <f t="shared" si="2"/>
        <v>832564.5750000002</v>
      </c>
      <c r="N10" s="31">
        <f t="shared" si="3"/>
        <v>0</v>
      </c>
    </row>
    <row r="11" spans="1:14" ht="15" customHeight="1">
      <c r="A11" s="67" t="s">
        <v>4</v>
      </c>
      <c r="B11" s="76">
        <v>316944.963</v>
      </c>
      <c r="C11" s="56"/>
      <c r="D11" s="11">
        <v>0.85</v>
      </c>
      <c r="E11" s="79">
        <f aca="true" t="shared" si="4" ref="E11:E39">B11*D11</f>
        <v>269403.21855</v>
      </c>
      <c r="F11" s="61"/>
      <c r="G11" s="11">
        <v>0</v>
      </c>
      <c r="H11" s="79">
        <f t="shared" si="0"/>
        <v>0</v>
      </c>
      <c r="I11" s="62"/>
      <c r="J11" s="10">
        <v>0.15</v>
      </c>
      <c r="K11" s="83">
        <f t="shared" si="1"/>
        <v>47541.74445</v>
      </c>
      <c r="L11" s="30"/>
      <c r="M11" s="46">
        <f t="shared" si="2"/>
        <v>316944.963</v>
      </c>
      <c r="N11" s="31">
        <f t="shared" si="3"/>
        <v>0</v>
      </c>
    </row>
    <row r="12" spans="1:14" ht="15" customHeight="1">
      <c r="A12" s="67" t="s">
        <v>5</v>
      </c>
      <c r="B12" s="76">
        <v>234593.775</v>
      </c>
      <c r="C12" s="56"/>
      <c r="D12" s="11">
        <v>0.85</v>
      </c>
      <c r="E12" s="79">
        <f t="shared" si="4"/>
        <v>199404.70875</v>
      </c>
      <c r="F12" s="61"/>
      <c r="G12" s="11">
        <v>0.15</v>
      </c>
      <c r="H12" s="79">
        <f t="shared" si="0"/>
        <v>35189.066249999996</v>
      </c>
      <c r="I12" s="62"/>
      <c r="J12" s="10">
        <v>0</v>
      </c>
      <c r="K12" s="83">
        <f t="shared" si="1"/>
        <v>0</v>
      </c>
      <c r="L12" s="30"/>
      <c r="M12" s="46">
        <f t="shared" si="2"/>
        <v>234593.775</v>
      </c>
      <c r="N12" s="31">
        <f t="shared" si="3"/>
        <v>0</v>
      </c>
    </row>
    <row r="13" spans="1:14" ht="15" customHeight="1">
      <c r="A13" s="67" t="s">
        <v>6</v>
      </c>
      <c r="B13" s="76">
        <v>2757304.3230000003</v>
      </c>
      <c r="C13" s="56"/>
      <c r="D13" s="11">
        <v>0.85</v>
      </c>
      <c r="E13" s="79">
        <f t="shared" si="4"/>
        <v>2343708.67455</v>
      </c>
      <c r="F13" s="61"/>
      <c r="G13" s="11">
        <v>0.09</v>
      </c>
      <c r="H13" s="79">
        <f t="shared" si="0"/>
        <v>248157.38907000003</v>
      </c>
      <c r="I13" s="62"/>
      <c r="J13" s="10">
        <v>0.06</v>
      </c>
      <c r="K13" s="83">
        <f t="shared" si="1"/>
        <v>165438.25938</v>
      </c>
      <c r="L13" s="30"/>
      <c r="M13" s="46">
        <f t="shared" si="2"/>
        <v>2757304.3230000003</v>
      </c>
      <c r="N13" s="31">
        <f t="shared" si="3"/>
        <v>0</v>
      </c>
    </row>
    <row r="14" spans="1:14" ht="15" customHeight="1">
      <c r="A14" s="67" t="s">
        <v>7</v>
      </c>
      <c r="B14" s="76">
        <v>3758172.903</v>
      </c>
      <c r="C14" s="56"/>
      <c r="D14" s="11">
        <v>0.85</v>
      </c>
      <c r="E14" s="79">
        <f t="shared" si="4"/>
        <v>3194446.9675499997</v>
      </c>
      <c r="F14" s="61"/>
      <c r="G14" s="11">
        <v>0.08</v>
      </c>
      <c r="H14" s="79">
        <f t="shared" si="0"/>
        <v>300653.83224</v>
      </c>
      <c r="I14" s="62"/>
      <c r="J14" s="10">
        <v>0.07</v>
      </c>
      <c r="K14" s="83">
        <f t="shared" si="1"/>
        <v>263072.10321000003</v>
      </c>
      <c r="L14" s="30"/>
      <c r="M14" s="46">
        <f t="shared" si="2"/>
        <v>3758172.903</v>
      </c>
      <c r="N14" s="31">
        <f t="shared" si="3"/>
        <v>0</v>
      </c>
    </row>
    <row r="15" spans="1:14" ht="15" customHeight="1">
      <c r="A15" s="67" t="s">
        <v>8</v>
      </c>
      <c r="B15" s="76">
        <v>2559116.3940000003</v>
      </c>
      <c r="C15" s="56"/>
      <c r="D15" s="11">
        <v>0.85</v>
      </c>
      <c r="E15" s="79">
        <f t="shared" si="4"/>
        <v>2175248.9349</v>
      </c>
      <c r="F15" s="61"/>
      <c r="G15" s="11">
        <v>0.08</v>
      </c>
      <c r="H15" s="79">
        <f t="shared" si="0"/>
        <v>204729.31152000002</v>
      </c>
      <c r="I15" s="65"/>
      <c r="J15" s="10">
        <v>0.07</v>
      </c>
      <c r="K15" s="83">
        <f t="shared" si="1"/>
        <v>179138.14758000005</v>
      </c>
      <c r="L15" s="30"/>
      <c r="M15" s="46">
        <f t="shared" si="2"/>
        <v>2559116.3940000003</v>
      </c>
      <c r="N15" s="31">
        <f t="shared" si="3"/>
        <v>0</v>
      </c>
    </row>
    <row r="16" spans="1:14" ht="15" customHeight="1">
      <c r="A16" s="67" t="s">
        <v>9</v>
      </c>
      <c r="B16" s="76">
        <v>667959.5610000001</v>
      </c>
      <c r="C16" s="56"/>
      <c r="D16" s="11">
        <v>0.85</v>
      </c>
      <c r="E16" s="79">
        <f t="shared" si="4"/>
        <v>567765.6268500001</v>
      </c>
      <c r="F16" s="61"/>
      <c r="G16" s="11">
        <v>0.08</v>
      </c>
      <c r="H16" s="79">
        <f t="shared" si="0"/>
        <v>53436.76488000001</v>
      </c>
      <c r="I16" s="62"/>
      <c r="J16" s="10">
        <v>0.07</v>
      </c>
      <c r="K16" s="83">
        <f t="shared" si="1"/>
        <v>46757.16927000001</v>
      </c>
      <c r="L16" s="30"/>
      <c r="M16" s="46">
        <f t="shared" si="2"/>
        <v>667959.5610000001</v>
      </c>
      <c r="N16" s="31">
        <f t="shared" si="3"/>
        <v>0</v>
      </c>
    </row>
    <row r="17" spans="1:14" ht="15" customHeight="1">
      <c r="A17" s="67" t="s">
        <v>10</v>
      </c>
      <c r="B17" s="76">
        <v>1958225.3550000002</v>
      </c>
      <c r="C17" s="56"/>
      <c r="D17" s="11">
        <v>0.85</v>
      </c>
      <c r="E17" s="79">
        <f t="shared" si="4"/>
        <v>1664491.55175</v>
      </c>
      <c r="F17" s="61"/>
      <c r="G17" s="11">
        <v>0.08</v>
      </c>
      <c r="H17" s="79">
        <f t="shared" si="0"/>
        <v>156658.0284</v>
      </c>
      <c r="I17" s="62"/>
      <c r="J17" s="10">
        <v>0.07</v>
      </c>
      <c r="K17" s="83">
        <f t="shared" si="1"/>
        <v>137075.77485000002</v>
      </c>
      <c r="L17" s="30"/>
      <c r="M17" s="46">
        <f t="shared" si="2"/>
        <v>1958225.355</v>
      </c>
      <c r="N17" s="31">
        <f t="shared" si="3"/>
        <v>0</v>
      </c>
    </row>
    <row r="18" spans="1:14" ht="15" customHeight="1">
      <c r="A18" s="67" t="s">
        <v>12</v>
      </c>
      <c r="B18" s="76">
        <v>402897.78</v>
      </c>
      <c r="C18" s="56"/>
      <c r="D18" s="11">
        <v>0.85</v>
      </c>
      <c r="E18" s="79">
        <f t="shared" si="4"/>
        <v>342463.113</v>
      </c>
      <c r="F18" s="61"/>
      <c r="G18" s="11">
        <v>0.08</v>
      </c>
      <c r="H18" s="79">
        <f t="shared" si="0"/>
        <v>32231.822400000005</v>
      </c>
      <c r="I18" s="62"/>
      <c r="J18" s="10">
        <v>0.07</v>
      </c>
      <c r="K18" s="83">
        <f t="shared" si="1"/>
        <v>28202.844600000004</v>
      </c>
      <c r="L18" s="30"/>
      <c r="M18" s="46">
        <f t="shared" si="2"/>
        <v>402897.78</v>
      </c>
      <c r="N18" s="31">
        <f t="shared" si="3"/>
        <v>0</v>
      </c>
    </row>
    <row r="19" spans="1:14" ht="15" customHeight="1">
      <c r="A19" s="67" t="s">
        <v>13</v>
      </c>
      <c r="B19" s="76">
        <v>922800.4290000001</v>
      </c>
      <c r="C19" s="56"/>
      <c r="D19" s="11">
        <v>0.85</v>
      </c>
      <c r="E19" s="79">
        <f t="shared" si="4"/>
        <v>784380.3646500001</v>
      </c>
      <c r="F19" s="61"/>
      <c r="G19" s="11">
        <v>0.08</v>
      </c>
      <c r="H19" s="79">
        <f t="shared" si="0"/>
        <v>73824.03432</v>
      </c>
      <c r="I19" s="62"/>
      <c r="J19" s="10">
        <v>0.07</v>
      </c>
      <c r="K19" s="83">
        <f t="shared" si="1"/>
        <v>64596.030030000016</v>
      </c>
      <c r="L19" s="30"/>
      <c r="M19" s="46">
        <f t="shared" si="2"/>
        <v>922800.4290000001</v>
      </c>
      <c r="N19" s="31">
        <f t="shared" si="3"/>
        <v>0</v>
      </c>
    </row>
    <row r="20" spans="1:14" ht="15" customHeight="1">
      <c r="A20" s="67" t="s">
        <v>14</v>
      </c>
      <c r="B20" s="76">
        <v>3604664.862</v>
      </c>
      <c r="C20" s="56"/>
      <c r="D20" s="11">
        <v>0.85</v>
      </c>
      <c r="E20" s="79">
        <f t="shared" si="4"/>
        <v>3063965.1327</v>
      </c>
      <c r="F20" s="61"/>
      <c r="G20" s="11">
        <v>0.15</v>
      </c>
      <c r="H20" s="79">
        <f t="shared" si="0"/>
        <v>540699.7293</v>
      </c>
      <c r="I20" s="62"/>
      <c r="J20" s="10">
        <v>0</v>
      </c>
      <c r="K20" s="83">
        <f t="shared" si="1"/>
        <v>0</v>
      </c>
      <c r="L20" s="30"/>
      <c r="M20" s="46">
        <f>SUM(K20+H20+E20)</f>
        <v>3604664.8619999997</v>
      </c>
      <c r="N20" s="31">
        <f t="shared" si="3"/>
        <v>0</v>
      </c>
    </row>
    <row r="21" spans="1:14" ht="15" customHeight="1">
      <c r="A21" s="67" t="s">
        <v>15</v>
      </c>
      <c r="B21" s="74">
        <v>1035716.9580000001</v>
      </c>
      <c r="C21" s="56"/>
      <c r="D21" s="11">
        <v>0.85</v>
      </c>
      <c r="E21" s="79">
        <f t="shared" si="4"/>
        <v>880359.4143000001</v>
      </c>
      <c r="F21" s="61"/>
      <c r="G21" s="11">
        <v>0.08</v>
      </c>
      <c r="H21" s="79">
        <f t="shared" si="0"/>
        <v>82857.35664000001</v>
      </c>
      <c r="I21" s="62"/>
      <c r="J21" s="10">
        <v>0.07</v>
      </c>
      <c r="K21" s="83">
        <f t="shared" si="1"/>
        <v>72500.18706000001</v>
      </c>
      <c r="L21" s="30"/>
      <c r="M21" s="46">
        <f aca="true" t="shared" si="5" ref="M21:M38">SUM(K21+H21+E21)</f>
        <v>1035716.9580000001</v>
      </c>
      <c r="N21" s="31">
        <f t="shared" si="3"/>
        <v>0</v>
      </c>
    </row>
    <row r="22" spans="1:14" ht="15" customHeight="1">
      <c r="A22" s="67" t="s">
        <v>16</v>
      </c>
      <c r="B22" s="74">
        <v>585705.7170000001</v>
      </c>
      <c r="C22" s="56"/>
      <c r="D22" s="11">
        <v>0.85</v>
      </c>
      <c r="E22" s="79">
        <f t="shared" si="4"/>
        <v>497849.85945000005</v>
      </c>
      <c r="F22" s="61"/>
      <c r="G22" s="11">
        <v>0.08</v>
      </c>
      <c r="H22" s="79">
        <f t="shared" si="0"/>
        <v>46856.45736000001</v>
      </c>
      <c r="I22" s="62"/>
      <c r="J22" s="10">
        <v>0.07</v>
      </c>
      <c r="K22" s="83">
        <f t="shared" si="1"/>
        <v>40999.40019000001</v>
      </c>
      <c r="L22" s="30"/>
      <c r="M22" s="46">
        <f t="shared" si="5"/>
        <v>585705.7170000001</v>
      </c>
      <c r="N22" s="31">
        <f t="shared" si="3"/>
        <v>0</v>
      </c>
    </row>
    <row r="23" spans="1:14" ht="15" customHeight="1">
      <c r="A23" s="67" t="s">
        <v>17</v>
      </c>
      <c r="B23" s="74">
        <v>643332.069</v>
      </c>
      <c r="C23" s="56"/>
      <c r="D23" s="11">
        <v>0.85</v>
      </c>
      <c r="E23" s="79">
        <f t="shared" si="4"/>
        <v>546832.25865</v>
      </c>
      <c r="F23" s="61"/>
      <c r="G23" s="11">
        <v>0.08</v>
      </c>
      <c r="H23" s="79">
        <f aca="true" t="shared" si="6" ref="H23:H37">B23*G23</f>
        <v>51466.565520000004</v>
      </c>
      <c r="I23" s="62"/>
      <c r="J23" s="10">
        <v>0.07</v>
      </c>
      <c r="K23" s="83">
        <f t="shared" si="1"/>
        <v>45033.24483</v>
      </c>
      <c r="L23" s="30"/>
      <c r="M23" s="46">
        <f t="shared" si="5"/>
        <v>643332.069</v>
      </c>
      <c r="N23" s="31">
        <f t="shared" si="3"/>
        <v>0</v>
      </c>
    </row>
    <row r="24" spans="1:14" ht="15" customHeight="1">
      <c r="A24" s="67" t="s">
        <v>18</v>
      </c>
      <c r="B24" s="74">
        <v>3109487.013</v>
      </c>
      <c r="C24" s="56"/>
      <c r="D24" s="11">
        <v>0.85</v>
      </c>
      <c r="E24" s="79">
        <f t="shared" si="4"/>
        <v>2643063.9610499996</v>
      </c>
      <c r="F24" s="61"/>
      <c r="G24" s="11">
        <v>0.08</v>
      </c>
      <c r="H24" s="79">
        <f t="shared" si="6"/>
        <v>248758.96104</v>
      </c>
      <c r="I24" s="62"/>
      <c r="J24" s="10">
        <v>0.07</v>
      </c>
      <c r="K24" s="83">
        <f t="shared" si="1"/>
        <v>217664.09091</v>
      </c>
      <c r="L24" s="30"/>
      <c r="M24" s="46">
        <f t="shared" si="5"/>
        <v>3109487.0129999993</v>
      </c>
      <c r="N24" s="31">
        <f t="shared" si="3"/>
        <v>0</v>
      </c>
    </row>
    <row r="25" spans="1:14" ht="15" customHeight="1">
      <c r="A25" s="67" t="s">
        <v>20</v>
      </c>
      <c r="B25" s="74">
        <v>33485.589</v>
      </c>
      <c r="C25" s="56"/>
      <c r="D25" s="11">
        <v>1</v>
      </c>
      <c r="E25" s="79">
        <f t="shared" si="4"/>
        <v>33485.589</v>
      </c>
      <c r="F25" s="61"/>
      <c r="G25" s="11">
        <v>0</v>
      </c>
      <c r="H25" s="79">
        <f t="shared" si="6"/>
        <v>0</v>
      </c>
      <c r="I25" s="62"/>
      <c r="J25" s="10">
        <v>0</v>
      </c>
      <c r="K25" s="83">
        <f t="shared" si="1"/>
        <v>0</v>
      </c>
      <c r="L25" s="30"/>
      <c r="M25" s="46">
        <f t="shared" si="5"/>
        <v>33485.589</v>
      </c>
      <c r="N25" s="31">
        <f t="shared" si="3"/>
        <v>0</v>
      </c>
    </row>
    <row r="26" spans="1:14" ht="15" customHeight="1">
      <c r="A26" s="67" t="s">
        <v>21</v>
      </c>
      <c r="B26" s="74">
        <v>716825.142</v>
      </c>
      <c r="C26" s="56"/>
      <c r="D26" s="11">
        <v>0.85</v>
      </c>
      <c r="E26" s="79">
        <f t="shared" si="4"/>
        <v>609301.3707</v>
      </c>
      <c r="F26" s="61"/>
      <c r="G26" s="11">
        <v>0.08</v>
      </c>
      <c r="H26" s="79">
        <f t="shared" si="6"/>
        <v>57346.011360000004</v>
      </c>
      <c r="I26" s="62"/>
      <c r="J26" s="10">
        <v>0.07</v>
      </c>
      <c r="K26" s="83">
        <f t="shared" si="1"/>
        <v>50177.75994</v>
      </c>
      <c r="L26" s="30"/>
      <c r="M26" s="46">
        <f t="shared" si="5"/>
        <v>716825.142</v>
      </c>
      <c r="N26" s="31">
        <f t="shared" si="3"/>
        <v>0</v>
      </c>
    </row>
    <row r="27" spans="1:14" ht="15" customHeight="1">
      <c r="A27" s="67" t="s">
        <v>23</v>
      </c>
      <c r="B27" s="74">
        <v>1531673.496</v>
      </c>
      <c r="C27" s="56"/>
      <c r="D27" s="11">
        <v>0.8</v>
      </c>
      <c r="E27" s="79">
        <f t="shared" si="4"/>
        <v>1225338.7968000001</v>
      </c>
      <c r="F27" s="61"/>
      <c r="G27" s="11">
        <v>0.13</v>
      </c>
      <c r="H27" s="79">
        <f t="shared" si="6"/>
        <v>199117.55448000002</v>
      </c>
      <c r="I27" s="62"/>
      <c r="J27" s="10">
        <v>0.07</v>
      </c>
      <c r="K27" s="83">
        <f t="shared" si="1"/>
        <v>107217.14472000001</v>
      </c>
      <c r="L27" s="30"/>
      <c r="M27" s="46">
        <f t="shared" si="5"/>
        <v>1531673.4960000003</v>
      </c>
      <c r="N27" s="31">
        <f t="shared" si="3"/>
        <v>0</v>
      </c>
    </row>
    <row r="28" spans="1:14" ht="15" customHeight="1">
      <c r="A28" s="67" t="s">
        <v>24</v>
      </c>
      <c r="B28" s="74">
        <v>6750168.353999999</v>
      </c>
      <c r="C28" s="56"/>
      <c r="D28" s="11">
        <v>0.85</v>
      </c>
      <c r="E28" s="79">
        <f t="shared" si="4"/>
        <v>5737643.100899999</v>
      </c>
      <c r="F28" s="62"/>
      <c r="G28" s="11">
        <v>0.08</v>
      </c>
      <c r="H28" s="79">
        <f t="shared" si="6"/>
        <v>540013.46832</v>
      </c>
      <c r="I28" s="62"/>
      <c r="J28" s="6">
        <v>0.07</v>
      </c>
      <c r="K28" s="83">
        <f t="shared" si="1"/>
        <v>472511.78478</v>
      </c>
      <c r="L28" s="30"/>
      <c r="M28" s="46">
        <f t="shared" si="5"/>
        <v>6750168.353999999</v>
      </c>
      <c r="N28" s="31">
        <f t="shared" si="3"/>
        <v>0</v>
      </c>
    </row>
    <row r="29" spans="1:14" ht="15" customHeight="1">
      <c r="A29" s="68" t="s">
        <v>28</v>
      </c>
      <c r="B29" s="74">
        <v>20733.804</v>
      </c>
      <c r="C29" s="57"/>
      <c r="D29" s="11">
        <v>1</v>
      </c>
      <c r="E29" s="79">
        <f t="shared" si="4"/>
        <v>20733.804</v>
      </c>
      <c r="F29" s="62"/>
      <c r="G29" s="11">
        <v>0</v>
      </c>
      <c r="H29" s="79">
        <f t="shared" si="6"/>
        <v>0</v>
      </c>
      <c r="I29" s="62"/>
      <c r="J29" s="6">
        <v>0</v>
      </c>
      <c r="K29" s="83">
        <f t="shared" si="1"/>
        <v>0</v>
      </c>
      <c r="L29" s="30"/>
      <c r="M29" s="46">
        <f t="shared" si="5"/>
        <v>20733.804</v>
      </c>
      <c r="N29" s="31">
        <f t="shared" si="3"/>
        <v>0</v>
      </c>
    </row>
    <row r="30" spans="1:14" ht="15" customHeight="1">
      <c r="A30" s="68" t="s">
        <v>29</v>
      </c>
      <c r="B30" s="74">
        <v>68723.325</v>
      </c>
      <c r="C30" s="57"/>
      <c r="D30" s="11">
        <v>1</v>
      </c>
      <c r="E30" s="79">
        <f t="shared" si="4"/>
        <v>68723.325</v>
      </c>
      <c r="F30" s="62"/>
      <c r="G30" s="11">
        <v>0</v>
      </c>
      <c r="H30" s="79">
        <f t="shared" si="6"/>
        <v>0</v>
      </c>
      <c r="I30" s="62"/>
      <c r="J30" s="6">
        <v>0</v>
      </c>
      <c r="K30" s="83">
        <f t="shared" si="1"/>
        <v>0</v>
      </c>
      <c r="L30" s="30"/>
      <c r="M30" s="46">
        <f t="shared" si="5"/>
        <v>68723.325</v>
      </c>
      <c r="N30" s="31">
        <f t="shared" si="3"/>
        <v>0</v>
      </c>
    </row>
    <row r="31" spans="1:14" ht="15" customHeight="1">
      <c r="A31" s="68" t="s">
        <v>30</v>
      </c>
      <c r="B31" s="74">
        <v>3732085.296</v>
      </c>
      <c r="C31" s="57"/>
      <c r="D31" s="11">
        <v>0.85</v>
      </c>
      <c r="E31" s="79">
        <f t="shared" si="4"/>
        <v>3172272.5016</v>
      </c>
      <c r="F31" s="62"/>
      <c r="G31" s="11">
        <v>0.08</v>
      </c>
      <c r="H31" s="79">
        <f t="shared" si="6"/>
        <v>298566.82368000003</v>
      </c>
      <c r="I31" s="62"/>
      <c r="J31" s="6">
        <v>0.07</v>
      </c>
      <c r="K31" s="83">
        <f t="shared" si="1"/>
        <v>261245.97072000004</v>
      </c>
      <c r="L31" s="30"/>
      <c r="M31" s="46">
        <f t="shared" si="5"/>
        <v>3732085.296</v>
      </c>
      <c r="N31" s="31">
        <f t="shared" si="3"/>
        <v>0</v>
      </c>
    </row>
    <row r="32" spans="1:14" ht="15" customHeight="1">
      <c r="A32" s="68" t="s">
        <v>31</v>
      </c>
      <c r="B32" s="74">
        <v>1718472.456</v>
      </c>
      <c r="C32" s="57"/>
      <c r="D32" s="11">
        <v>0.85</v>
      </c>
      <c r="E32" s="79">
        <f t="shared" si="4"/>
        <v>1460701.5876</v>
      </c>
      <c r="F32" s="62"/>
      <c r="G32" s="11">
        <v>0.1</v>
      </c>
      <c r="H32" s="79">
        <f t="shared" si="6"/>
        <v>171847.24560000002</v>
      </c>
      <c r="I32" s="62"/>
      <c r="J32" s="6">
        <v>0.05</v>
      </c>
      <c r="K32" s="83">
        <f t="shared" si="1"/>
        <v>85923.62280000001</v>
      </c>
      <c r="L32" s="30"/>
      <c r="M32" s="46">
        <f t="shared" si="5"/>
        <v>1718472.456</v>
      </c>
      <c r="N32" s="31">
        <f t="shared" si="3"/>
        <v>0</v>
      </c>
    </row>
    <row r="33" spans="1:14" ht="15" customHeight="1">
      <c r="A33" s="68" t="s">
        <v>38</v>
      </c>
      <c r="B33" s="74">
        <v>8620980.75</v>
      </c>
      <c r="C33" s="57"/>
      <c r="D33" s="11">
        <v>0.85</v>
      </c>
      <c r="E33" s="79">
        <f t="shared" si="4"/>
        <v>7327833.6375</v>
      </c>
      <c r="F33" s="62"/>
      <c r="G33" s="11">
        <v>0.08</v>
      </c>
      <c r="H33" s="79">
        <f t="shared" si="6"/>
        <v>689678.46</v>
      </c>
      <c r="I33" s="62"/>
      <c r="J33" s="6">
        <v>0.07</v>
      </c>
      <c r="K33" s="83">
        <f t="shared" si="1"/>
        <v>603468.6525000001</v>
      </c>
      <c r="L33" s="30"/>
      <c r="M33" s="46">
        <f t="shared" si="5"/>
        <v>8620980.75</v>
      </c>
      <c r="N33" s="31">
        <f t="shared" si="3"/>
        <v>0</v>
      </c>
    </row>
    <row r="34" spans="1:14" ht="15" customHeight="1">
      <c r="A34" s="68" t="s">
        <v>32</v>
      </c>
      <c r="B34" s="74">
        <v>2227083.444</v>
      </c>
      <c r="C34" s="57"/>
      <c r="D34" s="11">
        <v>0.85</v>
      </c>
      <c r="E34" s="79">
        <f t="shared" si="4"/>
        <v>1893020.9274000002</v>
      </c>
      <c r="F34" s="62"/>
      <c r="G34" s="11">
        <v>0.0975</v>
      </c>
      <c r="H34" s="79">
        <f t="shared" si="6"/>
        <v>217140.63579000003</v>
      </c>
      <c r="I34" s="62"/>
      <c r="J34" s="6">
        <v>0.0525</v>
      </c>
      <c r="K34" s="83">
        <f t="shared" si="1"/>
        <v>116921.88081</v>
      </c>
      <c r="L34" s="30"/>
      <c r="M34" s="46">
        <f t="shared" si="5"/>
        <v>2227083.444</v>
      </c>
      <c r="N34" s="31">
        <f t="shared" si="3"/>
        <v>0</v>
      </c>
    </row>
    <row r="35" spans="1:14" ht="15" customHeight="1">
      <c r="A35" s="68" t="s">
        <v>39</v>
      </c>
      <c r="B35" s="74">
        <v>7188206.535</v>
      </c>
      <c r="C35" s="57"/>
      <c r="D35" s="11">
        <v>0.85</v>
      </c>
      <c r="E35" s="79">
        <f t="shared" si="4"/>
        <v>6109975.55475</v>
      </c>
      <c r="F35" s="62"/>
      <c r="G35" s="11">
        <v>0.12</v>
      </c>
      <c r="H35" s="79">
        <f t="shared" si="6"/>
        <v>862584.7842</v>
      </c>
      <c r="I35" s="62"/>
      <c r="J35" s="6">
        <v>0.03</v>
      </c>
      <c r="K35" s="83">
        <f t="shared" si="1"/>
        <v>215646.19605</v>
      </c>
      <c r="L35" s="30"/>
      <c r="M35" s="46">
        <f t="shared" si="5"/>
        <v>7188206.535</v>
      </c>
      <c r="N35" s="31">
        <f t="shared" si="3"/>
        <v>0</v>
      </c>
    </row>
    <row r="36" spans="1:14" ht="15" customHeight="1">
      <c r="A36" s="68" t="s">
        <v>33</v>
      </c>
      <c r="B36" s="74">
        <v>1010700.09</v>
      </c>
      <c r="C36" s="57"/>
      <c r="D36" s="11">
        <v>0.85</v>
      </c>
      <c r="E36" s="79">
        <f t="shared" si="4"/>
        <v>859095.0765</v>
      </c>
      <c r="F36" s="62"/>
      <c r="G36" s="11">
        <v>0.08</v>
      </c>
      <c r="H36" s="79">
        <f t="shared" si="6"/>
        <v>80856.0072</v>
      </c>
      <c r="I36" s="62"/>
      <c r="J36" s="6">
        <v>0.07</v>
      </c>
      <c r="K36" s="83">
        <f t="shared" si="1"/>
        <v>70749.00630000001</v>
      </c>
      <c r="L36" s="30"/>
      <c r="M36" s="46">
        <f t="shared" si="5"/>
        <v>1010700.09</v>
      </c>
      <c r="N36" s="31">
        <f t="shared" si="3"/>
        <v>0</v>
      </c>
    </row>
    <row r="37" spans="1:14" ht="15" customHeight="1">
      <c r="A37" s="68" t="s">
        <v>34</v>
      </c>
      <c r="B37" s="74">
        <v>2383706.4390000002</v>
      </c>
      <c r="C37" s="57"/>
      <c r="D37" s="11">
        <v>0.85</v>
      </c>
      <c r="E37" s="79">
        <f t="shared" si="4"/>
        <v>2026150.4731500002</v>
      </c>
      <c r="F37" s="62"/>
      <c r="G37" s="11">
        <v>0.107</v>
      </c>
      <c r="H37" s="79">
        <f t="shared" si="6"/>
        <v>255056.58897300003</v>
      </c>
      <c r="I37" s="62"/>
      <c r="J37" s="6">
        <v>0.043</v>
      </c>
      <c r="K37" s="83">
        <f t="shared" si="1"/>
        <v>102499.376877</v>
      </c>
      <c r="L37" s="30"/>
      <c r="M37" s="46">
        <f t="shared" si="5"/>
        <v>2383706.4390000002</v>
      </c>
      <c r="N37" s="31">
        <f t="shared" si="3"/>
        <v>0</v>
      </c>
    </row>
    <row r="38" spans="1:14" ht="15" customHeight="1">
      <c r="A38" s="68" t="s">
        <v>35</v>
      </c>
      <c r="B38" s="74">
        <v>61909.398</v>
      </c>
      <c r="C38" s="57"/>
      <c r="D38" s="11">
        <v>1</v>
      </c>
      <c r="E38" s="79">
        <f t="shared" si="4"/>
        <v>61909.398</v>
      </c>
      <c r="F38" s="62"/>
      <c r="G38" s="11">
        <v>0</v>
      </c>
      <c r="H38" s="79">
        <f>B38*G38</f>
        <v>0</v>
      </c>
      <c r="I38" s="62"/>
      <c r="J38" s="6">
        <v>0</v>
      </c>
      <c r="K38" s="83">
        <f t="shared" si="1"/>
        <v>0</v>
      </c>
      <c r="L38" s="30"/>
      <c r="M38" s="46">
        <f t="shared" si="5"/>
        <v>61909.398</v>
      </c>
      <c r="N38" s="31">
        <f t="shared" si="3"/>
        <v>0</v>
      </c>
    </row>
    <row r="39" spans="1:14" ht="15" customHeight="1" thickBot="1">
      <c r="A39" s="69" t="s">
        <v>36</v>
      </c>
      <c r="B39" s="77">
        <v>222231.375</v>
      </c>
      <c r="C39" s="58"/>
      <c r="D39" s="14">
        <v>0.85</v>
      </c>
      <c r="E39" s="80">
        <f t="shared" si="4"/>
        <v>188896.66874999998</v>
      </c>
      <c r="F39" s="63"/>
      <c r="G39" s="14">
        <v>0</v>
      </c>
      <c r="H39" s="82">
        <f>B39*G39</f>
        <v>0</v>
      </c>
      <c r="I39" s="63"/>
      <c r="J39" s="7">
        <v>0.15</v>
      </c>
      <c r="K39" s="84">
        <f t="shared" si="1"/>
        <v>33334.706249999996</v>
      </c>
      <c r="L39" s="30"/>
      <c r="M39" s="46">
        <f>SUM(K39+H39+E39)</f>
        <v>222231.37499999997</v>
      </c>
      <c r="N39" s="31">
        <f t="shared" si="3"/>
        <v>0</v>
      </c>
    </row>
    <row r="40" spans="2:11" ht="12.75" thickBot="1">
      <c r="B40" s="88"/>
      <c r="C40" s="93"/>
      <c r="D40" s="94"/>
      <c r="E40" s="95"/>
      <c r="F40" s="96"/>
      <c r="G40" s="97"/>
      <c r="H40" s="98"/>
      <c r="I40" s="96"/>
      <c r="J40" s="96"/>
      <c r="K40" s="98"/>
    </row>
    <row r="41" spans="1:15" ht="12.75" thickBot="1">
      <c r="A41" s="70" t="s">
        <v>37</v>
      </c>
      <c r="B41" s="53">
        <f>SUM(B8:B40)</f>
        <v>61169306.30100002</v>
      </c>
      <c r="C41" s="90"/>
      <c r="D41" s="91"/>
      <c r="E41" s="92">
        <f>SUM(E8:E40)</f>
        <v>51903426.26970001</v>
      </c>
      <c r="F41" s="88"/>
      <c r="G41" s="99"/>
      <c r="H41" s="92">
        <f>SUM(H8:H40)</f>
        <v>5738422.665392999</v>
      </c>
      <c r="I41" s="88"/>
      <c r="J41" s="88"/>
      <c r="K41" s="89">
        <f>SUM(K8:K40)</f>
        <v>3527457.365907</v>
      </c>
      <c r="L41" s="20"/>
      <c r="O41" s="32" t="s">
        <v>44</v>
      </c>
    </row>
    <row r="42" spans="1:12" ht="12">
      <c r="A42" s="27"/>
      <c r="B42" s="43"/>
      <c r="C42" s="12"/>
      <c r="D42" s="13" t="s">
        <v>44</v>
      </c>
      <c r="E42" s="22"/>
      <c r="F42" s="12"/>
      <c r="G42" s="13" t="s">
        <v>44</v>
      </c>
      <c r="H42" s="22"/>
      <c r="I42" s="12"/>
      <c r="J42" s="13" t="s">
        <v>44</v>
      </c>
      <c r="K42" s="22"/>
      <c r="L42" s="22"/>
    </row>
    <row r="43" spans="1:10" ht="12">
      <c r="A43" s="106" t="s">
        <v>45</v>
      </c>
      <c r="B43" s="106"/>
      <c r="C43" s="106"/>
      <c r="D43" s="106"/>
      <c r="E43" s="106"/>
      <c r="F43" s="106"/>
      <c r="G43" s="106"/>
      <c r="H43" s="106"/>
      <c r="I43" s="33"/>
      <c r="J43" s="8"/>
    </row>
    <row r="44" spans="1:10" ht="12">
      <c r="A44" s="71" t="s">
        <v>50</v>
      </c>
      <c r="C44" s="8"/>
      <c r="D44" s="1"/>
      <c r="E44" s="2"/>
      <c r="F44" s="4"/>
      <c r="G44" s="4"/>
      <c r="I44" s="33"/>
      <c r="J44" s="8"/>
    </row>
    <row r="45" spans="2:10" ht="12" customHeight="1">
      <c r="B45" s="42" t="s">
        <v>44</v>
      </c>
      <c r="C45" s="5"/>
      <c r="D45" s="1"/>
      <c r="E45" s="2"/>
      <c r="G45" s="1"/>
      <c r="I45" s="2"/>
      <c r="J45" s="8"/>
    </row>
    <row r="46" spans="1:13" s="37" customFormat="1" ht="12.75" customHeight="1">
      <c r="A46" s="72" t="s">
        <v>0</v>
      </c>
      <c r="B46" s="31"/>
      <c r="C46" s="34"/>
      <c r="D46" s="35"/>
      <c r="E46" s="36"/>
      <c r="F46"/>
      <c r="G46" s="110"/>
      <c r="H46" s="111"/>
      <c r="I46" s="111"/>
      <c r="J46" s="111"/>
      <c r="K46" s="36"/>
      <c r="L46" s="36"/>
      <c r="M46" s="47"/>
    </row>
    <row r="47" spans="2:10" ht="6" customHeight="1">
      <c r="B47" s="31"/>
      <c r="C47" s="5"/>
      <c r="D47" s="1"/>
      <c r="E47" s="2"/>
      <c r="F47" s="2"/>
      <c r="G47" s="1"/>
      <c r="I47"/>
      <c r="J47" s="8"/>
    </row>
    <row r="48" spans="3:12" ht="12.75" thickBot="1">
      <c r="C48" s="39"/>
      <c r="D48" s="115"/>
      <c r="E48" s="116"/>
      <c r="F48" s="116"/>
      <c r="G48" s="116"/>
      <c r="H48" s="117"/>
      <c r="I48" s="117"/>
      <c r="J48" s="117"/>
      <c r="K48" s="17"/>
      <c r="L48" s="17"/>
    </row>
    <row r="49" spans="1:13" ht="15" customHeight="1" thickBot="1">
      <c r="A49" s="73" t="s">
        <v>11</v>
      </c>
      <c r="B49" s="38">
        <v>431855</v>
      </c>
      <c r="C49" s="30"/>
      <c r="D49" s="46"/>
      <c r="E49" s="31"/>
      <c r="F49"/>
      <c r="G49"/>
      <c r="H49"/>
      <c r="I49"/>
      <c r="J49"/>
      <c r="K49"/>
      <c r="L49"/>
      <c r="M49"/>
    </row>
    <row r="50" spans="1:12" ht="12.75" thickBot="1">
      <c r="A50" s="73" t="s">
        <v>46</v>
      </c>
      <c r="B50" s="38">
        <v>858545</v>
      </c>
      <c r="C50"/>
      <c r="D50" s="112"/>
      <c r="E50" s="113"/>
      <c r="F50" s="113"/>
      <c r="G50" s="113"/>
      <c r="H50" s="114"/>
      <c r="I50" s="114"/>
      <c r="J50" s="114"/>
      <c r="K50" s="40"/>
      <c r="L50" s="40"/>
    </row>
    <row r="51" spans="1:12" ht="12.75" thickBot="1">
      <c r="A51" s="73" t="s">
        <v>19</v>
      </c>
      <c r="B51" s="38">
        <v>482239</v>
      </c>
      <c r="C51"/>
      <c r="D51" s="85"/>
      <c r="E51" s="86"/>
      <c r="F51" s="86"/>
      <c r="G51" s="86"/>
      <c r="H51" s="87"/>
      <c r="I51" s="87"/>
      <c r="J51" s="87"/>
      <c r="K51" s="40"/>
      <c r="L51" s="40"/>
    </row>
    <row r="52" spans="1:12" ht="12.75" thickBot="1">
      <c r="A52" s="73" t="s">
        <v>22</v>
      </c>
      <c r="B52" s="38">
        <v>41866</v>
      </c>
      <c r="C52"/>
      <c r="D52" s="85"/>
      <c r="E52" s="86"/>
      <c r="F52" s="86"/>
      <c r="G52" s="86"/>
      <c r="H52" s="87"/>
      <c r="I52" s="87"/>
      <c r="J52" s="87"/>
      <c r="K52" s="40"/>
      <c r="L52" s="40"/>
    </row>
    <row r="53" spans="1:12" ht="12.75" thickBot="1">
      <c r="A53" s="73" t="s">
        <v>25</v>
      </c>
      <c r="B53" s="38">
        <v>196715</v>
      </c>
      <c r="C53"/>
      <c r="D53" s="85"/>
      <c r="E53" s="86"/>
      <c r="F53" s="86"/>
      <c r="G53" s="86"/>
      <c r="H53" s="87"/>
      <c r="I53" s="87"/>
      <c r="J53" s="87"/>
      <c r="K53" s="40"/>
      <c r="L53" s="40"/>
    </row>
    <row r="54" spans="1:12" ht="12.75" thickBot="1">
      <c r="A54" s="73" t="s">
        <v>26</v>
      </c>
      <c r="B54" s="38">
        <v>312752</v>
      </c>
      <c r="C54"/>
      <c r="D54" s="85"/>
      <c r="E54" s="86"/>
      <c r="F54" s="86"/>
      <c r="G54" s="86"/>
      <c r="H54" s="87"/>
      <c r="I54" s="87"/>
      <c r="J54" s="87"/>
      <c r="K54" s="40"/>
      <c r="L54" s="40"/>
    </row>
    <row r="55" spans="1:12" ht="12.75" thickBot="1">
      <c r="A55" s="73" t="s">
        <v>27</v>
      </c>
      <c r="B55" s="38">
        <v>221986</v>
      </c>
      <c r="C55"/>
      <c r="D55" s="85"/>
      <c r="E55" s="86"/>
      <c r="F55" s="86"/>
      <c r="G55" s="86"/>
      <c r="H55" s="87"/>
      <c r="I55" s="87"/>
      <c r="J55" s="87"/>
      <c r="K55" s="40"/>
      <c r="L55" s="40"/>
    </row>
    <row r="56" spans="1:12" ht="12.75" thickBot="1">
      <c r="A56" s="73"/>
      <c r="B56" s="38"/>
      <c r="C56"/>
      <c r="D56" s="85"/>
      <c r="E56" s="86"/>
      <c r="F56" s="86"/>
      <c r="G56" s="86"/>
      <c r="H56" s="87"/>
      <c r="I56" s="87"/>
      <c r="J56" s="87"/>
      <c r="K56" s="40"/>
      <c r="L56" s="40"/>
    </row>
    <row r="57" spans="1:7" ht="12.75" thickBot="1">
      <c r="A57" s="70" t="s">
        <v>47</v>
      </c>
      <c r="B57" s="38">
        <f>SUM(B49:B55)</f>
        <v>2545958</v>
      </c>
      <c r="D57" s="108"/>
      <c r="E57" s="109"/>
      <c r="F57" s="109"/>
      <c r="G57" s="109"/>
    </row>
  </sheetData>
  <mergeCells count="16">
    <mergeCell ref="A2:L2"/>
    <mergeCell ref="A43:H43"/>
    <mergeCell ref="A1:K1"/>
    <mergeCell ref="D57:G57"/>
    <mergeCell ref="G46:J46"/>
    <mergeCell ref="D50:G50"/>
    <mergeCell ref="H50:J50"/>
    <mergeCell ref="D48:J48"/>
    <mergeCell ref="A4:K4"/>
    <mergeCell ref="A3:K3"/>
    <mergeCell ref="J6:K6"/>
    <mergeCell ref="D5:E5"/>
    <mergeCell ref="G5:H5"/>
    <mergeCell ref="D6:E6"/>
    <mergeCell ref="J5:K5"/>
    <mergeCell ref="G6:H6"/>
  </mergeCells>
  <printOptions/>
  <pageMargins left="0.42" right="0.51" top="0.46" bottom="0.54" header="0.27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sarah</cp:lastModifiedBy>
  <cp:lastPrinted>2008-10-27T16:19:36Z</cp:lastPrinted>
  <dcterms:created xsi:type="dcterms:W3CDTF">2001-09-14T17:03:47Z</dcterms:created>
  <dcterms:modified xsi:type="dcterms:W3CDTF">2009-01-22T00:47:37Z</dcterms:modified>
  <cp:category/>
  <cp:version/>
  <cp:contentType/>
  <cp:contentStatus/>
</cp:coreProperties>
</file>